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dvt_projects\oz1cm_eclipse_projects\C64_io_opto\"/>
    </mc:Choice>
  </mc:AlternateContent>
  <xr:revisionPtr revIDLastSave="0" documentId="13_ncr:1_{CA356660-9395-48ED-9002-04422F66C96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0" i="1" l="1"/>
  <c r="Q30" i="1"/>
  <c r="O30" i="1"/>
  <c r="N29" i="1"/>
  <c r="O23" i="1"/>
  <c r="P23" i="1"/>
  <c r="Q23" i="1"/>
  <c r="N23" i="1"/>
  <c r="N21" i="1"/>
  <c r="L9" i="1"/>
  <c r="M9" i="1"/>
  <c r="N9" i="1"/>
  <c r="K9" i="1"/>
  <c r="L10" i="1"/>
  <c r="M10" i="1"/>
  <c r="N10" i="1"/>
  <c r="O10" i="1"/>
  <c r="P10" i="1"/>
  <c r="K10" i="1"/>
  <c r="I10" i="1"/>
  <c r="H3" i="1"/>
  <c r="G61" i="1"/>
  <c r="G65" i="1" s="1"/>
  <c r="G69" i="1" s="1"/>
  <c r="G73" i="1" s="1"/>
  <c r="G77" i="1" s="1"/>
  <c r="G81" i="1" s="1"/>
  <c r="G85" i="1" s="1"/>
  <c r="G89" i="1" s="1"/>
  <c r="G54" i="1"/>
  <c r="G53" i="1"/>
  <c r="G52" i="1"/>
  <c r="G31" i="1"/>
  <c r="H31" i="1" s="1"/>
  <c r="F31" i="1"/>
  <c r="H38" i="1"/>
  <c r="G38" i="1"/>
  <c r="F38" i="1"/>
  <c r="E32" i="1"/>
  <c r="E39" i="1"/>
  <c r="E14" i="1"/>
  <c r="G9" i="1"/>
  <c r="E9" i="1"/>
  <c r="E8" i="1"/>
</calcChain>
</file>

<file path=xl/sharedStrings.xml><?xml version="1.0" encoding="utf-8"?>
<sst xmlns="http://schemas.openxmlformats.org/spreadsheetml/2006/main" count="72" uniqueCount="41">
  <si>
    <t>PCB Left Top Corner</t>
  </si>
  <si>
    <t>X_Start:</t>
  </si>
  <si>
    <t>Y_Start:</t>
  </si>
  <si>
    <t>X_Stop:</t>
  </si>
  <si>
    <t>mm</t>
  </si>
  <si>
    <t>Size_X:</t>
  </si>
  <si>
    <t>Size_y:</t>
  </si>
  <si>
    <t>Relay_Specs</t>
  </si>
  <si>
    <t>Offset_Relay_x:</t>
  </si>
  <si>
    <t>Offset_Relay_y:</t>
  </si>
  <si>
    <t>Total Size_x:</t>
  </si>
  <si>
    <t>Components Placement</t>
  </si>
  <si>
    <t>K1</t>
  </si>
  <si>
    <t>K2</t>
  </si>
  <si>
    <t>K3</t>
  </si>
  <si>
    <t>K4</t>
  </si>
  <si>
    <t>K5</t>
  </si>
  <si>
    <t>K6</t>
  </si>
  <si>
    <t>K7</t>
  </si>
  <si>
    <t>K8</t>
  </si>
  <si>
    <t>X</t>
  </si>
  <si>
    <t>Y</t>
  </si>
  <si>
    <t>Spacing from edge:</t>
  </si>
  <si>
    <t>Spacing Rly to Rly:</t>
  </si>
  <si>
    <t>Connector:</t>
  </si>
  <si>
    <t>Con1</t>
  </si>
  <si>
    <t>Spacing</t>
  </si>
  <si>
    <t>Real_y</t>
  </si>
  <si>
    <t>Opto:</t>
  </si>
  <si>
    <t>U1</t>
  </si>
  <si>
    <t>U2</t>
  </si>
  <si>
    <t>U3</t>
  </si>
  <si>
    <t>U4</t>
  </si>
  <si>
    <t>U5</t>
  </si>
  <si>
    <t>U8</t>
  </si>
  <si>
    <t>U7</t>
  </si>
  <si>
    <t>U6</t>
  </si>
  <si>
    <t>43,6</t>
  </si>
  <si>
    <t>73,1</t>
  </si>
  <si>
    <t>rr</t>
  </si>
  <si>
    <t>82,6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</si>
</sst>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Q89"/>
  <sheetViews>
    <sheetView tabSelected="1" topLeftCell="A4" workbookViewId="0">
      <selection activeCell="P13" sqref="P13"/>
    </sheetView>
  </sheetViews>
  <sheetFormatPr defaultRowHeight="15" x14ac:dyDescent="0.25"/>
  <cols>
    <col min="3" max="3" width="21.85546875" customWidth="1"/>
    <col min="4" max="4" width="17.5703125" customWidth="1"/>
  </cols>
  <sheetData>
    <row r="1" spans="3:16" x14ac:dyDescent="0.25">
      <c r="C1" t="s">
        <v>0</v>
      </c>
    </row>
    <row r="2" spans="3:16" x14ac:dyDescent="0.25">
      <c r="D2" t="s">
        <v>1</v>
      </c>
      <c r="E2">
        <v>79.7</v>
      </c>
      <c r="F2" t="s">
        <v>4</v>
      </c>
    </row>
    <row r="3" spans="3:16" x14ac:dyDescent="0.25">
      <c r="D3" s="1" t="s">
        <v>2</v>
      </c>
      <c r="E3">
        <v>41.4</v>
      </c>
      <c r="F3" t="s">
        <v>4</v>
      </c>
      <c r="H3">
        <f>(E3+G9)-(2.5)</f>
        <v>63.900000000000006</v>
      </c>
    </row>
    <row r="5" spans="3:16" x14ac:dyDescent="0.25">
      <c r="D5" t="s">
        <v>3</v>
      </c>
      <c r="E5">
        <v>179.7</v>
      </c>
      <c r="F5" t="s">
        <v>4</v>
      </c>
    </row>
    <row r="6" spans="3:16" x14ac:dyDescent="0.25">
      <c r="D6" t="s">
        <v>2</v>
      </c>
      <c r="E6">
        <v>91.4</v>
      </c>
      <c r="F6" t="s">
        <v>4</v>
      </c>
    </row>
    <row r="7" spans="3:16" x14ac:dyDescent="0.25">
      <c r="K7" t="s">
        <v>37</v>
      </c>
    </row>
    <row r="8" spans="3:16" x14ac:dyDescent="0.25">
      <c r="D8" t="s">
        <v>5</v>
      </c>
      <c r="E8">
        <f>E5-E2</f>
        <v>99.999999999999986</v>
      </c>
      <c r="F8" t="s">
        <v>4</v>
      </c>
      <c r="K8">
        <v>89.2</v>
      </c>
    </row>
    <row r="9" spans="3:16" x14ac:dyDescent="0.25">
      <c r="D9" t="s">
        <v>6</v>
      </c>
      <c r="E9">
        <f>E6-E3</f>
        <v>50.000000000000007</v>
      </c>
      <c r="F9" t="s">
        <v>4</v>
      </c>
      <c r="G9">
        <f>E9/2</f>
        <v>25.000000000000004</v>
      </c>
      <c r="K9">
        <f>E31+$I$10</f>
        <v>122.10000000000001</v>
      </c>
      <c r="L9">
        <f t="shared" ref="L9:N9" si="0">F31+$I$10</f>
        <v>139.1</v>
      </c>
      <c r="M9">
        <f t="shared" si="0"/>
        <v>156.1</v>
      </c>
      <c r="N9">
        <f t="shared" si="0"/>
        <v>173.1</v>
      </c>
    </row>
    <row r="10" spans="3:16" x14ac:dyDescent="0.25">
      <c r="I10">
        <f>5.4/2</f>
        <v>2.7</v>
      </c>
      <c r="K10">
        <f>E31-$I$10</f>
        <v>116.7</v>
      </c>
      <c r="L10">
        <f t="shared" ref="L10:P10" si="1">F31-$I$10</f>
        <v>133.70000000000002</v>
      </c>
      <c r="M10">
        <f t="shared" si="1"/>
        <v>150.70000000000002</v>
      </c>
      <c r="N10">
        <f t="shared" si="1"/>
        <v>167.70000000000002</v>
      </c>
      <c r="O10">
        <f t="shared" si="1"/>
        <v>-2.7</v>
      </c>
      <c r="P10">
        <f t="shared" si="1"/>
        <v>-2.7</v>
      </c>
    </row>
    <row r="13" spans="3:16" x14ac:dyDescent="0.25">
      <c r="C13" t="s">
        <v>7</v>
      </c>
    </row>
    <row r="14" spans="3:16" x14ac:dyDescent="0.25">
      <c r="D14" t="s">
        <v>8</v>
      </c>
      <c r="E14">
        <f>(12.2/2)+2</f>
        <v>8.1</v>
      </c>
    </row>
    <row r="15" spans="3:16" x14ac:dyDescent="0.25">
      <c r="D15" t="s">
        <v>9</v>
      </c>
      <c r="E15">
        <v>0</v>
      </c>
    </row>
    <row r="17" spans="3:17" x14ac:dyDescent="0.25">
      <c r="D17" t="s">
        <v>10</v>
      </c>
      <c r="E17">
        <v>15.6</v>
      </c>
      <c r="N17" t="s">
        <v>38</v>
      </c>
      <c r="Q17" t="s">
        <v>40</v>
      </c>
    </row>
    <row r="18" spans="3:17" x14ac:dyDescent="0.25">
      <c r="D18" t="s">
        <v>10</v>
      </c>
      <c r="E18">
        <v>19.2</v>
      </c>
    </row>
    <row r="21" spans="3:17" x14ac:dyDescent="0.25">
      <c r="N21">
        <f>E31-116.7</f>
        <v>2.7000000000000028</v>
      </c>
    </row>
    <row r="22" spans="3:17" x14ac:dyDescent="0.25">
      <c r="C22" t="s">
        <v>11</v>
      </c>
    </row>
    <row r="23" spans="3:17" x14ac:dyDescent="0.25">
      <c r="N23">
        <f>E31-$N$21</f>
        <v>116.7</v>
      </c>
      <c r="O23">
        <f t="shared" ref="O23:Q23" si="2">F31-$N$21</f>
        <v>133.69999999999999</v>
      </c>
      <c r="P23">
        <f t="shared" si="2"/>
        <v>150.69999999999999</v>
      </c>
      <c r="Q23">
        <f t="shared" si="2"/>
        <v>167.7</v>
      </c>
    </row>
    <row r="24" spans="3:17" x14ac:dyDescent="0.25">
      <c r="N24">
        <v>76</v>
      </c>
      <c r="O24">
        <v>76</v>
      </c>
      <c r="P24">
        <v>76</v>
      </c>
      <c r="Q24">
        <v>76</v>
      </c>
    </row>
    <row r="26" spans="3:17" x14ac:dyDescent="0.25">
      <c r="N26">
        <v>78.2</v>
      </c>
      <c r="Q26" t="s">
        <v>39</v>
      </c>
    </row>
    <row r="29" spans="3:17" x14ac:dyDescent="0.25">
      <c r="N29">
        <f>N30-N23</f>
        <v>3.7000000000000028</v>
      </c>
    </row>
    <row r="30" spans="3:17" x14ac:dyDescent="0.25">
      <c r="E30" t="s">
        <v>19</v>
      </c>
      <c r="F30" t="s">
        <v>18</v>
      </c>
      <c r="G30" t="s">
        <v>17</v>
      </c>
      <c r="H30" t="s">
        <v>16</v>
      </c>
      <c r="N30">
        <v>120.4</v>
      </c>
      <c r="O30">
        <f>O23+$N$29</f>
        <v>137.39999999999998</v>
      </c>
      <c r="P30">
        <f t="shared" ref="P30:Q30" si="3">P23+$N$29</f>
        <v>154.39999999999998</v>
      </c>
      <c r="Q30">
        <f t="shared" si="3"/>
        <v>171.39999999999998</v>
      </c>
    </row>
    <row r="31" spans="3:17" x14ac:dyDescent="0.25">
      <c r="D31" t="s">
        <v>20</v>
      </c>
      <c r="E31">
        <v>119.4</v>
      </c>
      <c r="F31">
        <f>E31+$E$41</f>
        <v>136.4</v>
      </c>
      <c r="G31">
        <f t="shared" ref="G31:H31" si="4">F31+$E$41</f>
        <v>153.4</v>
      </c>
      <c r="H31">
        <f t="shared" si="4"/>
        <v>170.4</v>
      </c>
      <c r="N31">
        <v>77.099999999999994</v>
      </c>
    </row>
    <row r="32" spans="3:17" x14ac:dyDescent="0.25">
      <c r="D32" t="s">
        <v>21</v>
      </c>
      <c r="E32">
        <f>E3+E33</f>
        <v>64.400000000000006</v>
      </c>
      <c r="F32">
        <v>64.400000000000006</v>
      </c>
      <c r="G32">
        <v>64.400000000000006</v>
      </c>
      <c r="H32">
        <v>64.400000000000006</v>
      </c>
    </row>
    <row r="33" spans="4:12" x14ac:dyDescent="0.25">
      <c r="D33" t="s">
        <v>22</v>
      </c>
      <c r="E33">
        <v>23</v>
      </c>
    </row>
    <row r="37" spans="4:12" x14ac:dyDescent="0.25">
      <c r="E37" t="s">
        <v>12</v>
      </c>
      <c r="F37" t="s">
        <v>13</v>
      </c>
      <c r="G37" t="s">
        <v>14</v>
      </c>
      <c r="H37" t="s">
        <v>15</v>
      </c>
    </row>
    <row r="38" spans="4:12" x14ac:dyDescent="0.25">
      <c r="D38" t="s">
        <v>20</v>
      </c>
      <c r="E38">
        <v>119.4</v>
      </c>
      <c r="F38">
        <f>E38+E41</f>
        <v>136.4</v>
      </c>
      <c r="G38">
        <f>F38+E41</f>
        <v>153.4</v>
      </c>
      <c r="H38">
        <f>G38+E41</f>
        <v>170.4</v>
      </c>
    </row>
    <row r="39" spans="4:12" x14ac:dyDescent="0.25">
      <c r="D39" t="s">
        <v>21</v>
      </c>
      <c r="E39">
        <f>E6-E40</f>
        <v>68.400000000000006</v>
      </c>
      <c r="F39">
        <v>68.400000000000006</v>
      </c>
      <c r="G39">
        <v>68.400000000000006</v>
      </c>
      <c r="H39">
        <v>68.400000000000006</v>
      </c>
    </row>
    <row r="40" spans="4:12" x14ac:dyDescent="0.25">
      <c r="D40" t="s">
        <v>22</v>
      </c>
      <c r="E40">
        <v>23</v>
      </c>
    </row>
    <row r="41" spans="4:12" x14ac:dyDescent="0.25">
      <c r="D41" t="s">
        <v>23</v>
      </c>
      <c r="E41">
        <v>17</v>
      </c>
    </row>
    <row r="46" spans="4:12" x14ac:dyDescent="0.25">
      <c r="D46" t="s">
        <v>24</v>
      </c>
    </row>
    <row r="47" spans="4:12" x14ac:dyDescent="0.25">
      <c r="E47" t="s">
        <v>25</v>
      </c>
    </row>
    <row r="48" spans="4:12" x14ac:dyDescent="0.25">
      <c r="F48" t="s">
        <v>20</v>
      </c>
      <c r="G48">
        <v>85.5</v>
      </c>
      <c r="J48">
        <v>3.96</v>
      </c>
      <c r="K48" t="s">
        <v>4</v>
      </c>
      <c r="L48" t="s">
        <v>26</v>
      </c>
    </row>
    <row r="49" spans="4:8" x14ac:dyDescent="0.25">
      <c r="F49" t="s">
        <v>21</v>
      </c>
      <c r="G49">
        <v>68.540000000000006</v>
      </c>
    </row>
    <row r="52" spans="4:8" x14ac:dyDescent="0.25">
      <c r="F52" t="s">
        <v>21</v>
      </c>
      <c r="G52">
        <f>E9/2</f>
        <v>25.000000000000004</v>
      </c>
    </row>
    <row r="53" spans="4:8" x14ac:dyDescent="0.25">
      <c r="G53">
        <f>G52+(J48/2)</f>
        <v>26.980000000000004</v>
      </c>
    </row>
    <row r="54" spans="4:8" x14ac:dyDescent="0.25">
      <c r="F54" t="s">
        <v>27</v>
      </c>
      <c r="G54">
        <f>G53+E3</f>
        <v>68.38</v>
      </c>
    </row>
    <row r="58" spans="4:8" x14ac:dyDescent="0.25">
      <c r="D58" t="s">
        <v>28</v>
      </c>
      <c r="H58" t="s">
        <v>26</v>
      </c>
    </row>
    <row r="59" spans="4:8" x14ac:dyDescent="0.25">
      <c r="E59" t="s">
        <v>34</v>
      </c>
    </row>
    <row r="60" spans="4:8" x14ac:dyDescent="0.25">
      <c r="F60" t="s">
        <v>20</v>
      </c>
      <c r="G60">
        <v>97.594999999999999</v>
      </c>
    </row>
    <row r="61" spans="4:8" x14ac:dyDescent="0.25">
      <c r="F61" t="s">
        <v>21</v>
      </c>
      <c r="G61">
        <f>H61+E3</f>
        <v>44.1</v>
      </c>
      <c r="H61">
        <v>2.7</v>
      </c>
    </row>
    <row r="63" spans="4:8" x14ac:dyDescent="0.25">
      <c r="E63" t="s">
        <v>35</v>
      </c>
    </row>
    <row r="64" spans="4:8" x14ac:dyDescent="0.25">
      <c r="F64" t="s">
        <v>20</v>
      </c>
      <c r="G64">
        <v>97.594999999999999</v>
      </c>
    </row>
    <row r="65" spans="5:8" x14ac:dyDescent="0.25">
      <c r="F65" t="s">
        <v>21</v>
      </c>
      <c r="G65">
        <f>G61+H65</f>
        <v>50.1</v>
      </c>
      <c r="H65">
        <v>6</v>
      </c>
    </row>
    <row r="67" spans="5:8" x14ac:dyDescent="0.25">
      <c r="E67" t="s">
        <v>36</v>
      </c>
    </row>
    <row r="68" spans="5:8" x14ac:dyDescent="0.25">
      <c r="F68" t="s">
        <v>20</v>
      </c>
      <c r="G68">
        <v>97.594999999999999</v>
      </c>
    </row>
    <row r="69" spans="5:8" x14ac:dyDescent="0.25">
      <c r="F69" t="s">
        <v>21</v>
      </c>
      <c r="G69">
        <f>G65+H69</f>
        <v>56.1</v>
      </c>
      <c r="H69">
        <v>6</v>
      </c>
    </row>
    <row r="71" spans="5:8" x14ac:dyDescent="0.25">
      <c r="E71" t="s">
        <v>33</v>
      </c>
    </row>
    <row r="72" spans="5:8" x14ac:dyDescent="0.25">
      <c r="F72" t="s">
        <v>20</v>
      </c>
      <c r="G72">
        <v>97.594999999999999</v>
      </c>
    </row>
    <row r="73" spans="5:8" x14ac:dyDescent="0.25">
      <c r="F73" t="s">
        <v>21</v>
      </c>
      <c r="G73">
        <f>G69+H73</f>
        <v>62.1</v>
      </c>
      <c r="H73">
        <v>6</v>
      </c>
    </row>
    <row r="75" spans="5:8" x14ac:dyDescent="0.25">
      <c r="E75" t="s">
        <v>32</v>
      </c>
    </row>
    <row r="76" spans="5:8" x14ac:dyDescent="0.25">
      <c r="F76" t="s">
        <v>20</v>
      </c>
      <c r="G76">
        <v>97.594999999999999</v>
      </c>
    </row>
    <row r="77" spans="5:8" x14ac:dyDescent="0.25">
      <c r="F77" t="s">
        <v>21</v>
      </c>
      <c r="G77">
        <f>G73+H77</f>
        <v>68.099999999999994</v>
      </c>
      <c r="H77">
        <v>6</v>
      </c>
    </row>
    <row r="79" spans="5:8" x14ac:dyDescent="0.25">
      <c r="E79" t="s">
        <v>31</v>
      </c>
    </row>
    <row r="80" spans="5:8" x14ac:dyDescent="0.25">
      <c r="F80" t="s">
        <v>20</v>
      </c>
      <c r="G80">
        <v>97.594999999999999</v>
      </c>
    </row>
    <row r="81" spans="5:8" x14ac:dyDescent="0.25">
      <c r="F81" t="s">
        <v>21</v>
      </c>
      <c r="G81">
        <f>G77+H81</f>
        <v>74.099999999999994</v>
      </c>
      <c r="H81">
        <v>6</v>
      </c>
    </row>
    <row r="83" spans="5:8" x14ac:dyDescent="0.25">
      <c r="E83" t="s">
        <v>30</v>
      </c>
    </row>
    <row r="84" spans="5:8" x14ac:dyDescent="0.25">
      <c r="F84" t="s">
        <v>20</v>
      </c>
      <c r="G84">
        <v>97.594999999999999</v>
      </c>
    </row>
    <row r="85" spans="5:8" x14ac:dyDescent="0.25">
      <c r="F85" t="s">
        <v>21</v>
      </c>
      <c r="G85">
        <f>G81+H85</f>
        <v>80.099999999999994</v>
      </c>
      <c r="H85">
        <v>6</v>
      </c>
    </row>
    <row r="87" spans="5:8" x14ac:dyDescent="0.25">
      <c r="E87" t="s">
        <v>29</v>
      </c>
    </row>
    <row r="88" spans="5:8" x14ac:dyDescent="0.25">
      <c r="F88" t="s">
        <v>20</v>
      </c>
      <c r="G88">
        <v>97.594999999999999</v>
      </c>
    </row>
    <row r="89" spans="5:8" x14ac:dyDescent="0.25">
      <c r="F89" t="s">
        <v>21</v>
      </c>
      <c r="G89">
        <f>G85+H89</f>
        <v>86.1</v>
      </c>
      <c r="H8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ChristianM</dc:creator>
  <cp:lastModifiedBy>Christian Lind Vie Madsen</cp:lastModifiedBy>
  <dcterms:created xsi:type="dcterms:W3CDTF">2015-06-05T18:17:20Z</dcterms:created>
  <dcterms:modified xsi:type="dcterms:W3CDTF">2026-06-29T09:32:40Z</dcterms:modified>
</cp:coreProperties>
</file>